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yan\Downloads\"/>
    </mc:Choice>
  </mc:AlternateContent>
  <xr:revisionPtr revIDLastSave="0" documentId="8_{3E311596-F265-4481-8975-045434441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-2A AEWR Rates by St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N16" i="1" s="1"/>
  <c r="M24" i="1"/>
  <c r="N24" i="1"/>
  <c r="M25" i="1"/>
  <c r="N25" i="1" s="1"/>
  <c r="M41" i="1"/>
  <c r="N41" i="1" s="1"/>
  <c r="M42" i="1"/>
  <c r="N42" i="1" s="1"/>
  <c r="H7" i="1"/>
  <c r="M7" i="1" s="1"/>
  <c r="N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J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6" i="1"/>
  <c r="K6" i="1" s="1"/>
  <c r="M52" i="1" l="1"/>
  <c r="N52" i="1" s="1"/>
  <c r="M29" i="1"/>
  <c r="N29" i="1" s="1"/>
  <c r="M18" i="1"/>
  <c r="N18" i="1" s="1"/>
  <c r="M48" i="1"/>
  <c r="N48" i="1" s="1"/>
  <c r="M33" i="1"/>
  <c r="N33" i="1" s="1"/>
  <c r="M10" i="1"/>
  <c r="N10" i="1" s="1"/>
  <c r="M51" i="1"/>
  <c r="N51" i="1" s="1"/>
  <c r="M11" i="1"/>
  <c r="N11" i="1" s="1"/>
  <c r="M50" i="1"/>
  <c r="N50" i="1" s="1"/>
  <c r="M43" i="1"/>
  <c r="N43" i="1" s="1"/>
  <c r="M20" i="1"/>
  <c r="N20" i="1" s="1"/>
  <c r="M34" i="1"/>
  <c r="N34" i="1" s="1"/>
  <c r="M6" i="1"/>
  <c r="N6" i="1" s="1"/>
  <c r="M32" i="1"/>
  <c r="N32" i="1" s="1"/>
  <c r="M19" i="1"/>
  <c r="N19" i="1" s="1"/>
  <c r="M9" i="1"/>
  <c r="N9" i="1" s="1"/>
  <c r="M15" i="1"/>
  <c r="N15" i="1" s="1"/>
  <c r="M55" i="1"/>
  <c r="N55" i="1" s="1"/>
  <c r="M28" i="1"/>
  <c r="N28" i="1" s="1"/>
  <c r="M14" i="1"/>
  <c r="N14" i="1" s="1"/>
  <c r="M54" i="1"/>
  <c r="N54" i="1" s="1"/>
  <c r="M45" i="1"/>
  <c r="N45" i="1" s="1"/>
  <c r="M36" i="1"/>
  <c r="N36" i="1" s="1"/>
  <c r="M31" i="1"/>
  <c r="N31" i="1" s="1"/>
  <c r="M22" i="1"/>
  <c r="N22" i="1" s="1"/>
  <c r="M13" i="1"/>
  <c r="N13" i="1" s="1"/>
  <c r="M47" i="1"/>
  <c r="N47" i="1" s="1"/>
  <c r="M38" i="1"/>
  <c r="N38" i="1" s="1"/>
  <c r="M46" i="1"/>
  <c r="N46" i="1" s="1"/>
  <c r="M27" i="1"/>
  <c r="N27" i="1" s="1"/>
  <c r="M49" i="1"/>
  <c r="N49" i="1" s="1"/>
  <c r="M40" i="1"/>
  <c r="N40" i="1" s="1"/>
  <c r="M35" i="1"/>
  <c r="N35" i="1" s="1"/>
  <c r="M26" i="1"/>
  <c r="N26" i="1" s="1"/>
  <c r="M17" i="1"/>
  <c r="N17" i="1" s="1"/>
  <c r="M8" i="1"/>
  <c r="N8" i="1" s="1"/>
  <c r="M37" i="1"/>
  <c r="N37" i="1" s="1"/>
  <c r="M23" i="1"/>
  <c r="N23" i="1" s="1"/>
  <c r="M53" i="1"/>
  <c r="N53" i="1" s="1"/>
  <c r="M44" i="1"/>
  <c r="N44" i="1" s="1"/>
  <c r="M39" i="1"/>
  <c r="N39" i="1" s="1"/>
  <c r="M30" i="1"/>
  <c r="N30" i="1" s="1"/>
  <c r="M21" i="1"/>
  <c r="N21" i="1" s="1"/>
  <c r="M12" i="1"/>
  <c r="N12" i="1" s="1"/>
  <c r="J47" i="1"/>
  <c r="J39" i="1"/>
  <c r="J31" i="1"/>
  <c r="J53" i="1"/>
  <c r="J37" i="1"/>
  <c r="J23" i="1"/>
  <c r="J21" i="1"/>
  <c r="J55" i="1"/>
  <c r="J15" i="1"/>
  <c r="J36" i="1"/>
  <c r="J19" i="1"/>
  <c r="J45" i="1"/>
  <c r="J29" i="1"/>
  <c r="J13" i="1"/>
  <c r="J20" i="1"/>
  <c r="J35" i="1"/>
  <c r="J44" i="1"/>
  <c r="J28" i="1"/>
  <c r="J12" i="1"/>
  <c r="J52" i="1"/>
  <c r="J51" i="1"/>
  <c r="J43" i="1"/>
  <c r="J27" i="1"/>
  <c r="J11" i="1"/>
  <c r="K30" i="1"/>
  <c r="J54" i="1"/>
  <c r="J46" i="1"/>
  <c r="J38" i="1"/>
  <c r="J22" i="1"/>
  <c r="J14" i="1"/>
  <c r="J50" i="1"/>
  <c r="J42" i="1"/>
  <c r="J34" i="1"/>
  <c r="J26" i="1"/>
  <c r="J18" i="1"/>
  <c r="J10" i="1"/>
  <c r="J49" i="1"/>
  <c r="J41" i="1"/>
  <c r="J33" i="1"/>
  <c r="J25" i="1"/>
  <c r="J17" i="1"/>
  <c r="J9" i="1"/>
  <c r="J6" i="1"/>
  <c r="J48" i="1"/>
  <c r="J40" i="1"/>
  <c r="J32" i="1"/>
  <c r="J24" i="1"/>
  <c r="J16" i="1"/>
  <c r="J8" i="1"/>
</calcChain>
</file>

<file path=xl/sharedStrings.xml><?xml version="1.0" encoding="utf-8"?>
<sst xmlns="http://schemas.openxmlformats.org/spreadsheetml/2006/main" count="108" uniqueCount="87">
  <si>
    <t>H-2A Adverse Effect Wage Rates (AEWR) - Complete State Comparison</t>
  </si>
  <si>
    <t>Old Rates (2025 FLS-based) vs New Rates (October 2025 IFR - OEWS-based two-tier system)</t>
  </si>
  <si>
    <t>Data compiled from DOL FLAG, NCAE, Cornell Agricultural Workforce Development, and EPI | As of February 2026</t>
  </si>
  <si>
    <t>State</t>
  </si>
  <si>
    <t>Old AEWR
(2025 FLS)</t>
  </si>
  <si>
    <t>New Skill Level I
(Entry-Level)</t>
  </si>
  <si>
    <t>New Skill Level II
(Experienced)</t>
  </si>
  <si>
    <t>State Min Wage
2025</t>
  </si>
  <si>
    <t>State Min Wage
2026</t>
  </si>
  <si>
    <t>Notes</t>
  </si>
  <si>
    <t>Alabama</t>
  </si>
  <si>
    <t>Federal min wage applies</t>
  </si>
  <si>
    <t>Alaska</t>
  </si>
  <si>
    <t>No FLS data; OEWS-based</t>
  </si>
  <si>
    <t>Arizona</t>
  </si>
  <si>
    <t>Arkansas</t>
  </si>
  <si>
    <t>California</t>
  </si>
  <si>
    <t>Colorado</t>
  </si>
  <si>
    <t>Connecticut</t>
  </si>
  <si>
    <t>Delaware</t>
  </si>
  <si>
    <t>Florida</t>
  </si>
  <si>
    <t>Ag exemption may apply</t>
  </si>
  <si>
    <t>Georgia</t>
  </si>
  <si>
    <t>Hawaii</t>
  </si>
  <si>
    <t>Highest housing adjustment</t>
  </si>
  <si>
    <t>Idaho</t>
  </si>
  <si>
    <t>Illinois</t>
  </si>
  <si>
    <t>Indiana</t>
  </si>
  <si>
    <t>Iowa</t>
  </si>
  <si>
    <t>Kansas</t>
  </si>
  <si>
    <t>Kentucky</t>
  </si>
  <si>
    <t>Louisiana</t>
  </si>
  <si>
    <t>Lowest state Skill I rate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</si>
  <si>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</si>
  <si>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</si>
  <si>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</si>
  <si>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</si>
  <si>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</si>
  <si>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</si>
  <si>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</si>
  <si>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</si>
  <si>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</si>
  <si>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</si>
  <si>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</si>
  <si>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</si>
  <si>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</si>
  <si>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</si>
  <si>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NYC/LI/Westchester: $17.00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</si>
  <si>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</si>
  <si>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</si>
  <si>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</si>
  <si>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</si>
  <si>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</si>
  <si>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</si>
  <si>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</si>
  <si>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</si>
  <si>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</si>
  <si>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</si>
  <si>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</si>
  <si>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</si>
  <si>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</si>
  <si>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Highest state Skill I rate</t>
  </si>
  <si>
    <t>Virginia</t>
  </si>
  <si>
    <t>Washington</t>
  </si>
  <si>
    <t>West Virginia</t>
  </si>
  <si>
    <t>Wisconsin</t>
  </si>
  <si>
    <t>Wyoming</t>
  </si>
  <si>
    <t>NOTES:</t>
  </si>
  <si>
    <t>• Old AEWR: Based on USDA Farm Labor Survey regional data, effective through early 2025</t>
  </si>
  <si>
    <t>• New Skill Level I: Entry-level rate under October 2025 IFR (17th percentile of OEWS wages)</t>
  </si>
  <si>
    <t>• New Skill Level II: Experienced worker rate (50th percentile of OEWS wages)</t>
  </si>
  <si>
    <t>• Housing Adjustment: Downward compensation adjustment for H-2A workers receiving free housing (applies to H-2A only, not domestic workers)</t>
  </si>
  <si>
    <t>• Yellow highlighted cells: State minimum wage exceeds the AEWR, so minimum wage becomes the effective floor</t>
  </si>
  <si>
    <t>• The actual wage paid must be the HIGHEST of: AEWR, prevailing wage, federal minimum wage, state minimum wage, or collective bargaining rate</t>
  </si>
  <si>
    <t>• Range occupations (herding/livestock on range): $2,058.31/month nationwide (effective Jan 1, 2025)</t>
  </si>
  <si>
    <t>• States without FLS data (Alaska, DC, Guam, Puerto Rico, Virgin Islands): OEWS data used directly</t>
  </si>
  <si>
    <t>Sources: DOL FLAG (flag.dol.gov), NCAE, Cornell Agricultural Workforce Development, EPI, Congress.gov CRS IF12408</t>
  </si>
  <si>
    <t>Lowest COL area Living Wage In State ($/hr 1.75 working adults need w 2 kids)</t>
  </si>
  <si>
    <t>2/3 Lowest Living Wage In State (aprox COL for a single adult w/ roomate no kids)</t>
  </si>
  <si>
    <t>COL = Cost of Living</t>
  </si>
  <si>
    <t xml:space="preserve">na </t>
  </si>
  <si>
    <t>na</t>
  </si>
  <si>
    <t>$ over / under New Skill level II of 2/3 Living Wage</t>
  </si>
  <si>
    <t>% over / under New Skill II of 2/3 Living Wage</t>
  </si>
  <si>
    <t>Old H2A Rates from Earlier Last Year
(2025 FLS)</t>
  </si>
  <si>
    <t>$ over / under OLD H2A of 2/3 Living Wage</t>
  </si>
  <si>
    <t>% over / under Old H2A of 2/3 Living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</si>
</sst>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1"/>
      <name val="Calibri"/>
      <family val="2"/>
    </font>
    <font>
      <sz val="10"/>
      <color rgb="FF666666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496"/>
      </patternFill>
    </fill>
    <fill>
      <patternFill patternType="solid">
        <f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164" fontId="5" fillId="4" borderId="1" xfId="0" applyNumberFormat="1" applyFont="1" applyFill="1" applyBorder="1" applyAlignment="1">
      <alignment horizontal="right"/>
    </xf>
    <xf numFmtId="165" fontId="5" fillId="4" borderId="1" xfId="1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right"/>
    </xf>
    <xf numFmtId="0" fontId="5" fillId="5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8"/>
  <sheetViews>
    <sheetView tabSelected="1" zoomScale="140" zoomScaleNormal="140" workbookViewId="0">
      <pane xSplit="1" ySplit="5" topLeftCell="E14" activePane="bottomRight" state="frozen"/>
      <selection pane="topRight"/>
      <selection pane="bottomLeft"/>
      <selection pane="bottomRight" activeCell="G37" sqref="G37"/>
    </sheetView>
  </sheetViews>
  <sheetFormatPr defaultColWidth="8.85546875" defaultRowHeight="15" x14ac:dyDescent="0.25"/>
  <cols>
    <col min="1" max="1" width="20" customWidth="1"/>
    <col min="2" max="2" width="12" customWidth="1"/>
    <col min="3" max="8" width="14" customWidth="1"/>
    <col min="9" max="10" width="12" customWidth="1"/>
    <col min="11" max="12" width="14" customWidth="1"/>
    <col min="13" max="13" width="12" customWidth="1"/>
    <col min="14" max="14" width="14" customWidth="1"/>
    <col min="15" max="15" width="35" customWidth="1"/>
  </cols>
  <sheetData>
    <row r="1" spans="1:15" ht="18.75" x14ac:dyDescent="0.3">
      <c r="A1" s="19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8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t="s">
        <v>79</v>
      </c>
    </row>
    <row r="5" spans="1:15" ht="89.1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77</v>
      </c>
      <c r="H5" s="1" t="s">
        <v>78</v>
      </c>
      <c r="I5" s="1" t="s">
        <v>84</v>
      </c>
      <c r="J5" s="1" t="s">
        <v>85</v>
      </c>
      <c r="K5" s="1" t="s">
        <v>86</v>
      </c>
      <c r="L5" s="1" t="s">
        <v>6</v>
      </c>
      <c r="M5" s="1" t="s">
        <v>82</v>
      </c>
      <c r="N5" s="1" t="s">
        <v>83</v>
      </c>
      <c r="O5" s="1" t="s">
        <v>9</v>
      </c>
    </row>
    <row r="6" spans="1:15" x14ac:dyDescent="0.25">
      <c r="A6" s="2" t="s">
        <v>10</v>
      </c>
      <c r="B6" s="3">
        <v>16.079999999999998</v>
      </c>
      <c r="C6" s="3">
        <v>11.25</v>
      </c>
      <c r="D6" s="3">
        <v>14.55</v>
      </c>
      <c r="E6" s="3">
        <v>7.25</v>
      </c>
      <c r="F6" s="3">
        <v>7.25</v>
      </c>
      <c r="G6" s="3">
        <v>23.19</v>
      </c>
      <c r="H6" s="11">
        <f>G6*(2/3)</f>
        <v>15.46</v>
      </c>
      <c r="I6" s="11">
        <v>16.079999999999998</v>
      </c>
      <c r="J6" s="11">
        <f>H6-I6</f>
        <v>-0.61999999999999744</v>
      </c>
      <c r="K6" s="12">
        <f>(H6-I6)/I6</f>
        <v>-3.8557213930348104E-2</v>
      </c>
      <c r="L6" s="13">
        <v>14.55</v>
      </c>
      <c r="M6" s="13">
        <f t="shared" ref="M6:M37" si="0">(H6-L6)</f>
        <v>0.91000000000000014</v>
      </c>
      <c r="N6" s="14">
        <f t="shared" ref="N6:N37" si="1">M6/L6</f>
        <v>6.2542955326460481E-2</v>
      </c>
      <c r="O6" s="4" t="s">
        <v>11</v>
      </c>
    </row>
    <row r="7" spans="1:15" x14ac:dyDescent="0.25">
      <c r="A7" s="5" t="s">
        <v>12</v>
      </c>
      <c r="B7" s="6"/>
      <c r="C7" s="7">
        <v>14.5</v>
      </c>
      <c r="D7" s="7">
        <v>18.11</v>
      </c>
      <c r="E7" s="7">
        <v>11.91</v>
      </c>
      <c r="F7" s="7">
        <v>11.91</v>
      </c>
      <c r="G7" s="7">
        <v>29.25</v>
      </c>
      <c r="H7" s="13">
        <f t="shared" ref="H7:H55" si="2">G7*(2/3)</f>
        <v>19.5</v>
      </c>
      <c r="I7" s="15"/>
      <c r="J7" s="13" t="s">
        <v>80</v>
      </c>
      <c r="K7" s="14" t="s">
        <v>81</v>
      </c>
      <c r="L7" s="13">
        <v>18.11</v>
      </c>
      <c r="M7" s="13">
        <f t="shared" si="0"/>
        <v>1.3900000000000006</v>
      </c>
      <c r="N7" s="14">
        <f t="shared" si="1"/>
        <v>7.6753175041413615E-2</v>
      </c>
      <c r="O7" s="8" t="s">
        <v>13</v>
      </c>
    </row>
    <row r="8" spans="1:15" x14ac:dyDescent="0.25">
      <c r="A8" s="2" t="s">
        <v>14</v>
      </c>
      <c r="B8" s="3">
        <v>17.04</v>
      </c>
      <c r="C8" s="3">
        <v>13.15</v>
      </c>
      <c r="D8" s="3">
        <v>16.850000000000001</v>
      </c>
      <c r="E8" s="3">
        <v>14.7</v>
      </c>
      <c r="F8" s="3">
        <v>15.15</v>
      </c>
      <c r="G8" s="3">
        <v>25.73</v>
      </c>
      <c r="H8" s="13">
        <f t="shared" si="2"/>
        <v>17.153333333333332</v>
      </c>
      <c r="I8" s="13">
        <v>17.04</v>
      </c>
      <c r="J8" s="13">
        <f t="shared" ref="J8:J55" si="3">H8-I8</f>
        <v>0.11333333333333329</v>
      </c>
      <c r="K8" s="14">
        <f t="shared" ref="K8:K55" si="4">(H8-I8)/I8</f>
        <v>6.6510172143974941E-3</v>
      </c>
      <c r="L8" s="13">
        <v>16.850000000000001</v>
      </c>
      <c r="M8" s="13">
        <f t="shared" si="0"/>
        <v>0.30333333333333101</v>
      </c>
      <c r="N8" s="14">
        <f t="shared" si="1"/>
        <v>1.8001978239366823E-2</v>
      </c>
      <c r="O8" s="4"/>
    </row>
    <row r="9" spans="1:15" x14ac:dyDescent="0.25">
      <c r="A9" s="5" t="s">
        <v>15</v>
      </c>
      <c r="B9" s="7">
        <v>14.83</v>
      </c>
      <c r="C9" s="7">
        <v>13.4</v>
      </c>
      <c r="D9" s="7">
        <v>16.18</v>
      </c>
      <c r="E9" s="7">
        <v>11</v>
      </c>
      <c r="F9" s="7">
        <v>11</v>
      </c>
      <c r="G9" s="7">
        <v>22.83</v>
      </c>
      <c r="H9" s="13">
        <f t="shared" si="2"/>
        <v>15.219999999999999</v>
      </c>
      <c r="I9" s="13">
        <v>14.83</v>
      </c>
      <c r="J9" s="13">
        <f t="shared" si="3"/>
        <v>0.38999999999999879</v>
      </c>
      <c r="K9" s="14">
        <f t="shared" si="4"/>
        <v>2.6298044504382927E-2</v>
      </c>
      <c r="L9" s="11">
        <v>16.18</v>
      </c>
      <c r="M9" s="11">
        <f t="shared" si="0"/>
        <v>-0.96000000000000085</v>
      </c>
      <c r="N9" s="12">
        <f t="shared" si="1"/>
        <v>-5.9332509270704624E-2</v>
      </c>
      <c r="O9" s="8"/>
    </row>
    <row r="10" spans="1:15" x14ac:dyDescent="0.25">
      <c r="A10" s="2" t="s">
        <v>16</v>
      </c>
      <c r="B10" s="3">
        <v>19.97</v>
      </c>
      <c r="C10" s="3">
        <v>16.45</v>
      </c>
      <c r="D10" s="3">
        <v>18.71</v>
      </c>
      <c r="E10" s="3">
        <v>16.5</v>
      </c>
      <c r="F10" s="3">
        <v>16.899999999999999</v>
      </c>
      <c r="G10" s="3">
        <v>28.27</v>
      </c>
      <c r="H10" s="11">
        <f t="shared" si="2"/>
        <v>18.846666666666664</v>
      </c>
      <c r="I10" s="11">
        <v>19.97</v>
      </c>
      <c r="J10" s="11">
        <f t="shared" si="3"/>
        <v>-1.1233333333333348</v>
      </c>
      <c r="K10" s="12">
        <f t="shared" si="4"/>
        <v>-5.6251043231514017E-2</v>
      </c>
      <c r="L10" s="13">
        <v>18.71</v>
      </c>
      <c r="M10" s="13">
        <f t="shared" si="0"/>
        <v>0.13666666666666316</v>
      </c>
      <c r="N10" s="14">
        <f t="shared" si="1"/>
        <v>7.3044717619809279E-3</v>
      </c>
      <c r="O10" s="4"/>
    </row>
    <row r="11" spans="1:15" x14ac:dyDescent="0.25">
      <c r="A11" s="5" t="s">
        <v>17</v>
      </c>
      <c r="B11" s="7">
        <v>17.84</v>
      </c>
      <c r="C11" s="7">
        <v>13.95</v>
      </c>
      <c r="D11" s="7">
        <v>17.45</v>
      </c>
      <c r="E11" s="7">
        <v>14.81</v>
      </c>
      <c r="F11" s="7">
        <v>15.16</v>
      </c>
      <c r="G11" s="7">
        <v>25.21</v>
      </c>
      <c r="H11" s="11">
        <f t="shared" si="2"/>
        <v>16.806666666666665</v>
      </c>
      <c r="I11" s="11">
        <v>17.84</v>
      </c>
      <c r="J11" s="11">
        <f t="shared" si="3"/>
        <v>-1.033333333333335</v>
      </c>
      <c r="K11" s="12">
        <f t="shared" si="4"/>
        <v>-5.7922272047832679E-2</v>
      </c>
      <c r="L11" s="11">
        <v>17.45</v>
      </c>
      <c r="M11" s="11">
        <f t="shared" si="0"/>
        <v>-0.64333333333333442</v>
      </c>
      <c r="N11" s="12">
        <f t="shared" si="1"/>
        <v>-3.6867239732569307E-2</v>
      </c>
      <c r="O11" s="8"/>
    </row>
    <row r="12" spans="1:15" x14ac:dyDescent="0.25">
      <c r="A12" s="2" t="s">
        <v>18</v>
      </c>
      <c r="B12" s="3">
        <v>18.829999999999998</v>
      </c>
      <c r="C12" s="3">
        <v>15.1</v>
      </c>
      <c r="D12" s="3">
        <v>18.25</v>
      </c>
      <c r="E12" s="3">
        <v>16.350000000000001</v>
      </c>
      <c r="F12" s="3">
        <v>16.940000000000001</v>
      </c>
      <c r="G12" s="3">
        <v>34.97</v>
      </c>
      <c r="H12" s="13">
        <f t="shared" si="2"/>
        <v>23.313333333333333</v>
      </c>
      <c r="I12" s="13">
        <v>18.829999999999998</v>
      </c>
      <c r="J12" s="13">
        <f t="shared" si="3"/>
        <v>4.4833333333333343</v>
      </c>
      <c r="K12" s="14">
        <f t="shared" si="4"/>
        <v>0.23809523809523817</v>
      </c>
      <c r="L12" s="13">
        <v>18.25</v>
      </c>
      <c r="M12" s="13">
        <f t="shared" si="0"/>
        <v>5.0633333333333326</v>
      </c>
      <c r="N12" s="14">
        <f t="shared" si="1"/>
        <v>0.27744292237442919</v>
      </c>
      <c r="O12" s="4"/>
    </row>
    <row r="13" spans="1:15" x14ac:dyDescent="0.25">
      <c r="A13" s="5" t="s">
        <v>19</v>
      </c>
      <c r="B13" s="7">
        <v>17.96</v>
      </c>
      <c r="C13" s="7">
        <v>14.2</v>
      </c>
      <c r="D13" s="7">
        <v>17.5</v>
      </c>
      <c r="E13" s="7">
        <v>15</v>
      </c>
      <c r="F13" s="7">
        <v>15.75</v>
      </c>
      <c r="G13" s="7">
        <v>29.31</v>
      </c>
      <c r="H13" s="13">
        <f t="shared" si="2"/>
        <v>19.54</v>
      </c>
      <c r="I13" s="13">
        <v>17.96</v>
      </c>
      <c r="J13" s="13">
        <f t="shared" si="3"/>
        <v>1.5799999999999983</v>
      </c>
      <c r="K13" s="14">
        <f t="shared" si="4"/>
        <v>8.7973273942093436E-2</v>
      </c>
      <c r="L13" s="13">
        <v>17.5</v>
      </c>
      <c r="M13" s="13">
        <f t="shared" si="0"/>
        <v>2.0399999999999991</v>
      </c>
      <c r="N13" s="14">
        <f t="shared" si="1"/>
        <v>0.11657142857142852</v>
      </c>
      <c r="O13" s="8"/>
    </row>
    <row r="14" spans="1:15" x14ac:dyDescent="0.25">
      <c r="A14" s="5" t="s">
        <v>20</v>
      </c>
      <c r="B14" s="7">
        <v>16.23</v>
      </c>
      <c r="C14" s="7">
        <v>12.47</v>
      </c>
      <c r="D14" s="7">
        <v>15.06</v>
      </c>
      <c r="E14" s="7">
        <v>13</v>
      </c>
      <c r="F14" s="7">
        <v>14</v>
      </c>
      <c r="G14" s="7">
        <v>23.76</v>
      </c>
      <c r="H14" s="11">
        <f t="shared" si="2"/>
        <v>15.84</v>
      </c>
      <c r="I14" s="11">
        <v>16.23</v>
      </c>
      <c r="J14" s="11">
        <f t="shared" si="3"/>
        <v>-0.39000000000000057</v>
      </c>
      <c r="K14" s="12">
        <f t="shared" si="4"/>
        <v>-2.4029574861367871E-2</v>
      </c>
      <c r="L14" s="13">
        <v>15.06</v>
      </c>
      <c r="M14" s="13">
        <f t="shared" si="0"/>
        <v>0.77999999999999936</v>
      </c>
      <c r="N14" s="14">
        <f t="shared" si="1"/>
        <v>5.1792828685258918E-2</v>
      </c>
      <c r="O14" s="8" t="s">
        <v>21</v>
      </c>
    </row>
    <row r="15" spans="1:15" x14ac:dyDescent="0.25">
      <c r="A15" s="2" t="s">
        <v>22</v>
      </c>
      <c r="B15" s="3">
        <v>16.079999999999998</v>
      </c>
      <c r="C15" s="3">
        <v>12.27</v>
      </c>
      <c r="D15" s="3">
        <v>16.22</v>
      </c>
      <c r="E15" s="3">
        <v>7.25</v>
      </c>
      <c r="F15" s="3">
        <v>7.25</v>
      </c>
      <c r="G15" s="3">
        <v>21.64</v>
      </c>
      <c r="H15" s="11">
        <f t="shared" si="2"/>
        <v>14.426666666666666</v>
      </c>
      <c r="I15" s="11">
        <v>16.079999999999998</v>
      </c>
      <c r="J15" s="11">
        <f t="shared" si="3"/>
        <v>-1.6533333333333324</v>
      </c>
      <c r="K15" s="12">
        <f t="shared" si="4"/>
        <v>-0.1028192371475953</v>
      </c>
      <c r="L15" s="11">
        <v>16.22</v>
      </c>
      <c r="M15" s="11">
        <f t="shared" si="0"/>
        <v>-1.793333333333333</v>
      </c>
      <c r="N15" s="12">
        <f t="shared" si="1"/>
        <v>-0.11056309083436086</v>
      </c>
      <c r="O15" s="4" t="s">
        <v>11</v>
      </c>
    </row>
    <row r="16" spans="1:15" x14ac:dyDescent="0.25">
      <c r="A16" s="2" t="s">
        <v>23</v>
      </c>
      <c r="B16" s="3">
        <v>20.079999999999998</v>
      </c>
      <c r="C16" s="3">
        <v>16.2</v>
      </c>
      <c r="D16" s="3">
        <v>19.850000000000001</v>
      </c>
      <c r="E16" s="3">
        <v>14</v>
      </c>
      <c r="F16" s="3">
        <v>16</v>
      </c>
      <c r="G16" s="3">
        <v>35.86</v>
      </c>
      <c r="H16" s="13">
        <f t="shared" si="2"/>
        <v>23.906666666666666</v>
      </c>
      <c r="I16" s="13">
        <v>20.079999999999998</v>
      </c>
      <c r="J16" s="13">
        <f t="shared" si="3"/>
        <v>3.826666666666668</v>
      </c>
      <c r="K16" s="14">
        <f t="shared" si="4"/>
        <v>0.19057104913678627</v>
      </c>
      <c r="L16" s="13">
        <v>19.850000000000001</v>
      </c>
      <c r="M16" s="13">
        <f t="shared" si="0"/>
        <v>4.0566666666666649</v>
      </c>
      <c r="N16" s="14">
        <f t="shared" si="1"/>
        <v>0.20436607892527278</v>
      </c>
      <c r="O16" s="4" t="s">
        <v>24</v>
      </c>
    </row>
    <row r="17" spans="1:15" x14ac:dyDescent="0.25">
      <c r="A17" s="5" t="s">
        <v>25</v>
      </c>
      <c r="B17" s="7">
        <v>16.829999999999998</v>
      </c>
      <c r="C17" s="7">
        <v>12.85</v>
      </c>
      <c r="D17" s="7">
        <v>16.399999999999999</v>
      </c>
      <c r="E17" s="7">
        <v>7.25</v>
      </c>
      <c r="F17" s="7">
        <v>7.25</v>
      </c>
      <c r="G17" s="7">
        <v>24.62</v>
      </c>
      <c r="H17" s="11">
        <f t="shared" si="2"/>
        <v>16.413333333333334</v>
      </c>
      <c r="I17" s="11">
        <v>16.829999999999998</v>
      </c>
      <c r="J17" s="11">
        <f t="shared" si="3"/>
        <v>-0.4166666666666643</v>
      </c>
      <c r="K17" s="12">
        <f t="shared" si="4"/>
        <v>-2.4757377698554031E-2</v>
      </c>
      <c r="L17" s="13">
        <v>16.399999999999999</v>
      </c>
      <c r="M17" s="13">
        <f t="shared" si="0"/>
        <v>1.3333333333335418E-2</v>
      </c>
      <c r="N17" s="14">
        <f t="shared" si="1"/>
        <v>8.1300813008142799E-4</v>
      </c>
      <c r="O17" s="8" t="s">
        <v>11</v>
      </c>
    </row>
    <row r="18" spans="1:15" x14ac:dyDescent="0.25">
      <c r="A18" s="2" t="s">
        <v>26</v>
      </c>
      <c r="B18" s="3">
        <v>19.57</v>
      </c>
      <c r="C18" s="3">
        <v>14.75</v>
      </c>
      <c r="D18" s="3">
        <v>18.5</v>
      </c>
      <c r="E18" s="3">
        <v>15</v>
      </c>
      <c r="F18" s="3">
        <v>15</v>
      </c>
      <c r="G18" s="3">
        <v>25.38</v>
      </c>
      <c r="H18" s="11">
        <f t="shared" si="2"/>
        <v>16.919999999999998</v>
      </c>
      <c r="I18" s="11">
        <v>19.57</v>
      </c>
      <c r="J18" s="11">
        <f t="shared" si="3"/>
        <v>-2.6500000000000021</v>
      </c>
      <c r="K18" s="12">
        <f t="shared" si="4"/>
        <v>-0.13541134389371498</v>
      </c>
      <c r="L18" s="11">
        <v>18.5</v>
      </c>
      <c r="M18" s="11">
        <f t="shared" si="0"/>
        <v>-1.5800000000000018</v>
      </c>
      <c r="N18" s="12">
        <f t="shared" si="1"/>
        <v>-8.5405405405405505E-2</v>
      </c>
      <c r="O18" s="4"/>
    </row>
    <row r="19" spans="1:15" x14ac:dyDescent="0.25">
      <c r="A19" s="5" t="s">
        <v>27</v>
      </c>
      <c r="B19" s="7">
        <v>19.57</v>
      </c>
      <c r="C19" s="7">
        <v>13.5</v>
      </c>
      <c r="D19" s="7">
        <v>17.75</v>
      </c>
      <c r="E19" s="7">
        <v>7.25</v>
      </c>
      <c r="F19" s="7">
        <v>7.25</v>
      </c>
      <c r="G19" s="7">
        <v>23.73</v>
      </c>
      <c r="H19" s="11">
        <f t="shared" si="2"/>
        <v>15.82</v>
      </c>
      <c r="I19" s="11">
        <v>19.57</v>
      </c>
      <c r="J19" s="11">
        <f t="shared" si="3"/>
        <v>-3.75</v>
      </c>
      <c r="K19" s="12">
        <f t="shared" si="4"/>
        <v>-0.19161982626469085</v>
      </c>
      <c r="L19" s="11">
        <v>17.75</v>
      </c>
      <c r="M19" s="11">
        <f t="shared" si="0"/>
        <v>-1.9299999999999997</v>
      </c>
      <c r="N19" s="12">
        <f t="shared" si="1"/>
        <v>-0.10873239436619717</v>
      </c>
      <c r="O19" s="8" t="s">
        <v>11</v>
      </c>
    </row>
    <row r="20" spans="1:15" x14ac:dyDescent="0.25">
      <c r="A20" s="2" t="s">
        <v>28</v>
      </c>
      <c r="B20" s="3">
        <v>18.649999999999999</v>
      </c>
      <c r="C20" s="3">
        <v>13.25</v>
      </c>
      <c r="D20" s="3">
        <v>17.350000000000001</v>
      </c>
      <c r="E20" s="3">
        <v>7.25</v>
      </c>
      <c r="F20" s="3">
        <v>7.25</v>
      </c>
      <c r="G20" s="3">
        <v>23.43</v>
      </c>
      <c r="H20" s="11">
        <f t="shared" si="2"/>
        <v>15.62</v>
      </c>
      <c r="I20" s="11">
        <v>18.649999999999999</v>
      </c>
      <c r="J20" s="11">
        <f t="shared" si="3"/>
        <v>-3.0299999999999994</v>
      </c>
      <c r="K20" s="12">
        <f t="shared" si="4"/>
        <v>-0.16246648793565682</v>
      </c>
      <c r="L20" s="11">
        <v>17.350000000000001</v>
      </c>
      <c r="M20" s="11">
        <f t="shared" si="0"/>
        <v>-1.7300000000000022</v>
      </c>
      <c r="N20" s="12">
        <f t="shared" si="1"/>
        <v>-9.971181556195978E-2</v>
      </c>
      <c r="O20" s="4" t="s">
        <v>11</v>
      </c>
    </row>
    <row r="21" spans="1:15" x14ac:dyDescent="0.25">
      <c r="A21" s="5" t="s">
        <v>29</v>
      </c>
      <c r="B21" s="7">
        <v>19.21</v>
      </c>
      <c r="C21" s="7">
        <v>13.1</v>
      </c>
      <c r="D21" s="7">
        <v>17.2</v>
      </c>
      <c r="E21" s="7">
        <v>7.25</v>
      </c>
      <c r="F21" s="7">
        <v>7.25</v>
      </c>
      <c r="G21" s="7">
        <v>23.94</v>
      </c>
      <c r="H21" s="11">
        <f t="shared" si="2"/>
        <v>15.96</v>
      </c>
      <c r="I21" s="11">
        <v>19.21</v>
      </c>
      <c r="J21" s="11">
        <f t="shared" si="3"/>
        <v>-3.25</v>
      </c>
      <c r="K21" s="12">
        <f t="shared" si="4"/>
        <v>-0.16918271733472148</v>
      </c>
      <c r="L21" s="11">
        <v>17.2</v>
      </c>
      <c r="M21" s="11">
        <f t="shared" si="0"/>
        <v>-1.2399999999999984</v>
      </c>
      <c r="N21" s="12">
        <f t="shared" si="1"/>
        <v>-7.2093023255813862E-2</v>
      </c>
      <c r="O21" s="8" t="s">
        <v>11</v>
      </c>
    </row>
    <row r="22" spans="1:15" x14ac:dyDescent="0.25">
      <c r="A22" s="2" t="s">
        <v>30</v>
      </c>
      <c r="B22" s="3">
        <v>15.87</v>
      </c>
      <c r="C22" s="3">
        <v>12.1</v>
      </c>
      <c r="D22" s="3">
        <v>15.65</v>
      </c>
      <c r="E22" s="3">
        <v>7.25</v>
      </c>
      <c r="F22" s="3">
        <v>7.25</v>
      </c>
      <c r="G22" s="3">
        <v>22.23</v>
      </c>
      <c r="H22" s="11">
        <f t="shared" si="2"/>
        <v>14.82</v>
      </c>
      <c r="I22" s="11">
        <v>15.87</v>
      </c>
      <c r="J22" s="11">
        <f t="shared" si="3"/>
        <v>-1.0499999999999989</v>
      </c>
      <c r="K22" s="12">
        <f t="shared" si="4"/>
        <v>-6.6162570888468747E-2</v>
      </c>
      <c r="L22" s="11">
        <v>15.65</v>
      </c>
      <c r="M22" s="11">
        <f t="shared" si="0"/>
        <v>-0.83000000000000007</v>
      </c>
      <c r="N22" s="12">
        <f t="shared" si="1"/>
        <v>-5.3035143769968054E-2</v>
      </c>
      <c r="O22" s="4" t="s">
        <v>11</v>
      </c>
    </row>
    <row r="23" spans="1:15" x14ac:dyDescent="0.25">
      <c r="A23" s="5" t="s">
        <v>31</v>
      </c>
      <c r="B23" s="7">
        <v>14.83</v>
      </c>
      <c r="C23" s="7">
        <v>8.24</v>
      </c>
      <c r="D23" s="7">
        <v>12.95</v>
      </c>
      <c r="E23" s="7">
        <v>7.25</v>
      </c>
      <c r="F23" s="7">
        <v>7.25</v>
      </c>
      <c r="G23" s="7">
        <v>24.42</v>
      </c>
      <c r="H23" s="13">
        <f t="shared" si="2"/>
        <v>16.28</v>
      </c>
      <c r="I23" s="13">
        <v>14.83</v>
      </c>
      <c r="J23" s="13">
        <f t="shared" si="3"/>
        <v>1.4500000000000011</v>
      </c>
      <c r="K23" s="14">
        <f t="shared" si="4"/>
        <v>9.7774780849629206E-2</v>
      </c>
      <c r="L23" s="13">
        <v>12.95</v>
      </c>
      <c r="M23" s="13">
        <f t="shared" si="0"/>
        <v>3.3300000000000018</v>
      </c>
      <c r="N23" s="14">
        <f t="shared" si="1"/>
        <v>0.25714285714285728</v>
      </c>
      <c r="O23" s="8" t="s">
        <v>32</v>
      </c>
    </row>
    <row r="24" spans="1:15" x14ac:dyDescent="0.25">
      <c r="A24" s="2" t="s">
        <v>33</v>
      </c>
      <c r="B24" s="3">
        <v>18.829999999999998</v>
      </c>
      <c r="C24" s="3">
        <v>14.85</v>
      </c>
      <c r="D24" s="3">
        <v>18.100000000000001</v>
      </c>
      <c r="E24" s="3">
        <v>14.65</v>
      </c>
      <c r="F24" s="3">
        <v>15.1</v>
      </c>
      <c r="G24" s="3">
        <v>28.3</v>
      </c>
      <c r="H24" s="13">
        <f t="shared" si="2"/>
        <v>18.866666666666667</v>
      </c>
      <c r="I24" s="13">
        <v>18.829999999999998</v>
      </c>
      <c r="J24" s="13">
        <f t="shared" si="3"/>
        <v>3.6666666666668846E-2</v>
      </c>
      <c r="K24" s="14">
        <f t="shared" si="4"/>
        <v>1.9472473004072677E-3</v>
      </c>
      <c r="L24" s="13">
        <v>18.100000000000001</v>
      </c>
      <c r="M24" s="13">
        <f t="shared" si="0"/>
        <v>0.76666666666666572</v>
      </c>
      <c r="N24" s="14">
        <f t="shared" si="1"/>
        <v>4.2357274401473244E-2</v>
      </c>
      <c r="O24" s="4"/>
    </row>
    <row r="25" spans="1:15" x14ac:dyDescent="0.25">
      <c r="A25" s="5" t="s">
        <v>34</v>
      </c>
      <c r="B25" s="7">
        <v>17.96</v>
      </c>
      <c r="C25" s="7">
        <v>14.5</v>
      </c>
      <c r="D25" s="7">
        <v>17.8</v>
      </c>
      <c r="E25" s="7">
        <v>15</v>
      </c>
      <c r="F25" s="7">
        <v>15</v>
      </c>
      <c r="G25" s="7">
        <v>25.67</v>
      </c>
      <c r="H25" s="11">
        <f t="shared" si="2"/>
        <v>17.113333333333333</v>
      </c>
      <c r="I25" s="11">
        <v>17.96</v>
      </c>
      <c r="J25" s="11">
        <f t="shared" si="3"/>
        <v>-0.84666666666666757</v>
      </c>
      <c r="K25" s="12">
        <f t="shared" si="4"/>
        <v>-4.714179658500376E-2</v>
      </c>
      <c r="L25" s="11">
        <v>17.8</v>
      </c>
      <c r="M25" s="11">
        <f t="shared" si="0"/>
        <v>-0.68666666666666742</v>
      </c>
      <c r="N25" s="12">
        <f t="shared" si="1"/>
        <v>-3.857677902621727E-2</v>
      </c>
      <c r="O25" s="8"/>
    </row>
    <row r="26" spans="1:15" x14ac:dyDescent="0.25">
      <c r="A26" s="2" t="s">
        <v>35</v>
      </c>
      <c r="B26" s="3">
        <v>18.829999999999998</v>
      </c>
      <c r="C26" s="3">
        <v>15.29</v>
      </c>
      <c r="D26" s="3">
        <v>17.57</v>
      </c>
      <c r="E26" s="3">
        <v>15</v>
      </c>
      <c r="F26" s="3">
        <v>15</v>
      </c>
      <c r="G26" s="3">
        <v>31.56</v>
      </c>
      <c r="H26" s="13">
        <f t="shared" si="2"/>
        <v>21.04</v>
      </c>
      <c r="I26" s="13">
        <v>18.829999999999998</v>
      </c>
      <c r="J26" s="13">
        <f t="shared" si="3"/>
        <v>2.2100000000000009</v>
      </c>
      <c r="K26" s="14">
        <f t="shared" si="4"/>
        <v>0.11736590546999474</v>
      </c>
      <c r="L26" s="13">
        <v>17.57</v>
      </c>
      <c r="M26" s="13">
        <f t="shared" si="0"/>
        <v>3.4699999999999989</v>
      </c>
      <c r="N26" s="14">
        <f t="shared" si="1"/>
        <v>0.19749573136027312</v>
      </c>
      <c r="O26" s="4"/>
    </row>
    <row r="27" spans="1:15" x14ac:dyDescent="0.25">
      <c r="A27" s="5" t="s">
        <v>36</v>
      </c>
      <c r="B27" s="7">
        <v>18.149999999999999</v>
      </c>
      <c r="C27" s="7">
        <v>13.78</v>
      </c>
      <c r="D27" s="7">
        <v>17.47</v>
      </c>
      <c r="E27" s="7">
        <v>10.56</v>
      </c>
      <c r="F27" s="7">
        <v>13.73</v>
      </c>
      <c r="G27" s="7">
        <v>24.3</v>
      </c>
      <c r="H27" s="11">
        <f t="shared" si="2"/>
        <v>16.2</v>
      </c>
      <c r="I27" s="11">
        <v>18.149999999999999</v>
      </c>
      <c r="J27" s="11">
        <f t="shared" si="3"/>
        <v>-1.9499999999999993</v>
      </c>
      <c r="K27" s="12">
        <f t="shared" si="4"/>
        <v>-0.1074380165289256</v>
      </c>
      <c r="L27" s="11">
        <v>17.47</v>
      </c>
      <c r="M27" s="11">
        <f t="shared" si="0"/>
        <v>-1.2699999999999996</v>
      </c>
      <c r="N27" s="12">
        <f t="shared" si="1"/>
        <v>-7.2696050372066376E-2</v>
      </c>
      <c r="O27" s="8" t="s">
        <v>21</v>
      </c>
    </row>
    <row r="28" spans="1:15" x14ac:dyDescent="0.25">
      <c r="A28" s="2" t="s">
        <v>37</v>
      </c>
      <c r="B28" s="3">
        <v>18.149999999999999</v>
      </c>
      <c r="C28" s="3">
        <v>13.45</v>
      </c>
      <c r="D28" s="3">
        <v>17.3</v>
      </c>
      <c r="E28" s="3">
        <v>10.85</v>
      </c>
      <c r="F28" s="3">
        <v>11.41</v>
      </c>
      <c r="G28" s="3">
        <v>25.37</v>
      </c>
      <c r="H28" s="11">
        <f t="shared" si="2"/>
        <v>16.913333333333334</v>
      </c>
      <c r="I28" s="11">
        <v>18.149999999999999</v>
      </c>
      <c r="J28" s="11">
        <f t="shared" si="3"/>
        <v>-1.2366666666666646</v>
      </c>
      <c r="K28" s="12">
        <f t="shared" si="4"/>
        <v>-6.8135904499540753E-2</v>
      </c>
      <c r="L28" s="11">
        <v>17.3</v>
      </c>
      <c r="M28" s="11">
        <f t="shared" si="0"/>
        <v>-0.38666666666666671</v>
      </c>
      <c r="N28" s="12">
        <f t="shared" si="1"/>
        <v>-2.2350674373795763E-2</v>
      </c>
      <c r="O28" s="4"/>
    </row>
    <row r="29" spans="1:15" x14ac:dyDescent="0.25">
      <c r="A29" s="5" t="s">
        <v>38</v>
      </c>
      <c r="B29" s="7">
        <v>14.83</v>
      </c>
      <c r="C29" s="7">
        <v>10.85</v>
      </c>
      <c r="D29" s="7">
        <v>14.25</v>
      </c>
      <c r="E29" s="7">
        <v>7.25</v>
      </c>
      <c r="F29" s="7">
        <v>7.25</v>
      </c>
      <c r="G29" s="7">
        <v>22.7</v>
      </c>
      <c r="H29" s="13">
        <f t="shared" si="2"/>
        <v>15.133333333333333</v>
      </c>
      <c r="I29" s="13">
        <v>14.83</v>
      </c>
      <c r="J29" s="13">
        <f t="shared" si="3"/>
        <v>0.30333333333333279</v>
      </c>
      <c r="K29" s="14">
        <f t="shared" si="4"/>
        <v>2.045403461452008E-2</v>
      </c>
      <c r="L29" s="13">
        <v>14.25</v>
      </c>
      <c r="M29" s="13">
        <f t="shared" si="0"/>
        <v>0.88333333333333286</v>
      </c>
      <c r="N29" s="14">
        <f t="shared" si="1"/>
        <v>6.1988304093567217E-2</v>
      </c>
      <c r="O29" s="8" t="s">
        <v>11</v>
      </c>
    </row>
    <row r="30" spans="1:15" x14ac:dyDescent="0.25">
      <c r="A30" s="2" t="s">
        <v>39</v>
      </c>
      <c r="B30" s="3">
        <v>18.649999999999999</v>
      </c>
      <c r="C30" s="3">
        <v>13.15</v>
      </c>
      <c r="D30" s="3">
        <v>17.149999999999999</v>
      </c>
      <c r="E30" s="3">
        <v>13.75</v>
      </c>
      <c r="F30" s="3">
        <v>15</v>
      </c>
      <c r="G30" s="3">
        <v>22.81</v>
      </c>
      <c r="H30" s="11">
        <f t="shared" si="2"/>
        <v>15.206666666666665</v>
      </c>
      <c r="I30" s="11">
        <v>18.649999999999999</v>
      </c>
      <c r="J30" s="11">
        <f t="shared" si="3"/>
        <v>-3.4433333333333334</v>
      </c>
      <c r="K30" s="12">
        <f t="shared" si="4"/>
        <v>-0.18462913315460233</v>
      </c>
      <c r="L30" s="11">
        <v>17.149999999999999</v>
      </c>
      <c r="M30" s="11">
        <f t="shared" si="0"/>
        <v>-1.9433333333333334</v>
      </c>
      <c r="N30" s="12">
        <f t="shared" si="1"/>
        <v>-0.11331389698736638</v>
      </c>
      <c r="O30" s="4"/>
    </row>
    <row r="31" spans="1:15" x14ac:dyDescent="0.25">
      <c r="A31" s="5" t="s">
        <v>40</v>
      </c>
      <c r="B31" s="7">
        <v>16.829999999999998</v>
      </c>
      <c r="C31" s="7">
        <v>12.55</v>
      </c>
      <c r="D31" s="7">
        <v>16.25</v>
      </c>
      <c r="E31" s="7">
        <v>10.55</v>
      </c>
      <c r="F31" s="7">
        <v>10.85</v>
      </c>
      <c r="G31" s="7">
        <v>27.92</v>
      </c>
      <c r="H31" s="13">
        <f t="shared" si="2"/>
        <v>18.613333333333333</v>
      </c>
      <c r="I31" s="13">
        <v>16.829999999999998</v>
      </c>
      <c r="J31" s="13">
        <f t="shared" si="3"/>
        <v>1.783333333333335</v>
      </c>
      <c r="K31" s="14">
        <f t="shared" si="4"/>
        <v>0.10596157654981195</v>
      </c>
      <c r="L31" s="13">
        <v>16.25</v>
      </c>
      <c r="M31" s="13">
        <f t="shared" si="0"/>
        <v>2.3633333333333333</v>
      </c>
      <c r="N31" s="14">
        <f t="shared" si="1"/>
        <v>0.14543589743589744</v>
      </c>
      <c r="O31" s="8"/>
    </row>
    <row r="32" spans="1:15" x14ac:dyDescent="0.25">
      <c r="A32" s="2" t="s">
        <v>41</v>
      </c>
      <c r="B32" s="3">
        <v>19.21</v>
      </c>
      <c r="C32" s="3">
        <v>13.35</v>
      </c>
      <c r="D32" s="3">
        <v>17.399999999999999</v>
      </c>
      <c r="E32" s="3">
        <v>13.5</v>
      </c>
      <c r="F32" s="3">
        <v>15</v>
      </c>
      <c r="G32" s="3">
        <v>24.99</v>
      </c>
      <c r="H32" s="11">
        <f t="shared" si="2"/>
        <v>16.659999999999997</v>
      </c>
      <c r="I32" s="11">
        <v>19.21</v>
      </c>
      <c r="J32" s="11">
        <f t="shared" si="3"/>
        <v>-2.5500000000000043</v>
      </c>
      <c r="K32" s="12">
        <f t="shared" si="4"/>
        <v>-0.13274336283185861</v>
      </c>
      <c r="L32" s="11">
        <v>17.399999999999999</v>
      </c>
      <c r="M32" s="11">
        <f t="shared" si="0"/>
        <v>-0.74000000000000199</v>
      </c>
      <c r="N32" s="12">
        <f t="shared" si="1"/>
        <v>-4.2528735632184025E-2</v>
      </c>
      <c r="O32" s="4"/>
    </row>
    <row r="33" spans="1:15" x14ac:dyDescent="0.25">
      <c r="A33" s="5" t="s">
        <v>42</v>
      </c>
      <c r="B33" s="7">
        <v>17.84</v>
      </c>
      <c r="C33" s="7">
        <v>13.65</v>
      </c>
      <c r="D33" s="7">
        <v>17.25</v>
      </c>
      <c r="E33" s="7">
        <v>12</v>
      </c>
      <c r="F33" s="7">
        <v>12</v>
      </c>
      <c r="G33" s="7">
        <v>25.27</v>
      </c>
      <c r="H33" s="11">
        <f t="shared" si="2"/>
        <v>16.846666666666664</v>
      </c>
      <c r="I33" s="11">
        <v>17.84</v>
      </c>
      <c r="J33" s="11">
        <f t="shared" si="3"/>
        <v>-0.99333333333333584</v>
      </c>
      <c r="K33" s="12">
        <f t="shared" si="4"/>
        <v>-5.5680119581465015E-2</v>
      </c>
      <c r="L33" s="11">
        <v>17.25</v>
      </c>
      <c r="M33" s="11">
        <f t="shared" si="0"/>
        <v>-0.40333333333333599</v>
      </c>
      <c r="N33" s="12">
        <f t="shared" si="1"/>
        <v>-2.3381642512077448E-2</v>
      </c>
      <c r="O33" s="8"/>
    </row>
    <row r="34" spans="1:15" x14ac:dyDescent="0.25">
      <c r="A34" s="2" t="s">
        <v>43</v>
      </c>
      <c r="B34" s="3">
        <v>18.829999999999998</v>
      </c>
      <c r="C34" s="3">
        <v>14.7</v>
      </c>
      <c r="D34" s="3">
        <v>17.95</v>
      </c>
      <c r="E34" s="3">
        <v>7.25</v>
      </c>
      <c r="F34" s="3">
        <v>7.25</v>
      </c>
      <c r="G34" s="3">
        <v>25.64</v>
      </c>
      <c r="H34" s="11">
        <f t="shared" si="2"/>
        <v>17.093333333333334</v>
      </c>
      <c r="I34" s="11">
        <v>18.829999999999998</v>
      </c>
      <c r="J34" s="11">
        <f t="shared" si="3"/>
        <v>-1.7366666666666646</v>
      </c>
      <c r="K34" s="12">
        <f t="shared" si="4"/>
        <v>-9.2228713046556804E-2</v>
      </c>
      <c r="L34" s="11">
        <v>17.95</v>
      </c>
      <c r="M34" s="11">
        <f t="shared" si="0"/>
        <v>-0.85666666666666558</v>
      </c>
      <c r="N34" s="12">
        <f t="shared" si="1"/>
        <v>-4.7725162488393626E-2</v>
      </c>
      <c r="O34" s="4" t="s">
        <v>11</v>
      </c>
    </row>
    <row r="35" spans="1:15" x14ac:dyDescent="0.25">
      <c r="A35" s="5" t="s">
        <v>44</v>
      </c>
      <c r="B35" s="7">
        <v>17.96</v>
      </c>
      <c r="C35" s="7">
        <v>16.05</v>
      </c>
      <c r="D35" s="7">
        <v>19.41</v>
      </c>
      <c r="E35" s="7">
        <v>15.49</v>
      </c>
      <c r="F35" s="7">
        <v>15.92</v>
      </c>
      <c r="G35" s="7">
        <v>31.59</v>
      </c>
      <c r="H35" s="13">
        <f t="shared" si="2"/>
        <v>21.06</v>
      </c>
      <c r="I35" s="13">
        <v>17.96</v>
      </c>
      <c r="J35" s="13">
        <f t="shared" si="3"/>
        <v>3.0999999999999979</v>
      </c>
      <c r="K35" s="14">
        <f t="shared" si="4"/>
        <v>0.17260579064587961</v>
      </c>
      <c r="L35" s="13">
        <v>19.41</v>
      </c>
      <c r="M35" s="13">
        <f t="shared" si="0"/>
        <v>1.6499999999999986</v>
      </c>
      <c r="N35" s="14">
        <f t="shared" si="1"/>
        <v>8.5007727975270411E-2</v>
      </c>
      <c r="O35" s="8"/>
    </row>
    <row r="36" spans="1:15" x14ac:dyDescent="0.25">
      <c r="A36" s="2" t="s">
        <v>45</v>
      </c>
      <c r="B36" s="3">
        <v>17.04</v>
      </c>
      <c r="C36" s="3">
        <v>12.95</v>
      </c>
      <c r="D36" s="3">
        <v>16.649999999999999</v>
      </c>
      <c r="E36" s="3">
        <v>12</v>
      </c>
      <c r="F36" s="3">
        <v>12</v>
      </c>
      <c r="G36" s="3">
        <v>23.61</v>
      </c>
      <c r="H36" s="11">
        <f t="shared" si="2"/>
        <v>15.739999999999998</v>
      </c>
      <c r="I36" s="11">
        <v>17.04</v>
      </c>
      <c r="J36" s="11">
        <f t="shared" si="3"/>
        <v>-1.3000000000000007</v>
      </c>
      <c r="K36" s="12">
        <f t="shared" si="4"/>
        <v>-7.6291079812206619E-2</v>
      </c>
      <c r="L36" s="11">
        <v>16.649999999999999</v>
      </c>
      <c r="M36" s="11">
        <f t="shared" si="0"/>
        <v>-0.91000000000000014</v>
      </c>
      <c r="N36" s="12">
        <f t="shared" si="1"/>
        <v>-5.4654654654654668E-2</v>
      </c>
      <c r="O36" s="4"/>
    </row>
    <row r="37" spans="1:15" x14ac:dyDescent="0.25">
      <c r="A37" s="5" t="s">
        <v>46</v>
      </c>
      <c r="B37" s="7">
        <v>18.829999999999998</v>
      </c>
      <c r="C37" s="7">
        <v>15.68</v>
      </c>
      <c r="D37" s="7">
        <v>18.75</v>
      </c>
      <c r="E37" s="7">
        <v>16</v>
      </c>
      <c r="F37" s="7">
        <v>16</v>
      </c>
      <c r="G37" s="7">
        <v>27.06</v>
      </c>
      <c r="H37" s="11">
        <f t="shared" si="2"/>
        <v>18.04</v>
      </c>
      <c r="I37" s="11">
        <v>18.829999999999998</v>
      </c>
      <c r="J37" s="11">
        <f t="shared" si="3"/>
        <v>-0.78999999999999915</v>
      </c>
      <c r="K37" s="12">
        <f t="shared" si="4"/>
        <v>-4.1954328199681319E-2</v>
      </c>
      <c r="L37" s="11">
        <v>18.75</v>
      </c>
      <c r="M37" s="11">
        <f t="shared" si="0"/>
        <v>-0.71000000000000085</v>
      </c>
      <c r="N37" s="12">
        <f t="shared" si="1"/>
        <v>-3.7866666666666715E-2</v>
      </c>
      <c r="O37" s="8" t="s">
        <v>47</v>
      </c>
    </row>
    <row r="38" spans="1:15" x14ac:dyDescent="0.25">
      <c r="A38" s="2" t="s">
        <v>48</v>
      </c>
      <c r="B38" s="3">
        <v>16.16</v>
      </c>
      <c r="C38" s="3">
        <v>12.78</v>
      </c>
      <c r="D38" s="3">
        <v>16.39</v>
      </c>
      <c r="E38" s="3">
        <v>7.25</v>
      </c>
      <c r="F38" s="3">
        <v>7.25</v>
      </c>
      <c r="G38" s="3">
        <v>22.85</v>
      </c>
      <c r="H38" s="11">
        <f t="shared" si="2"/>
        <v>15.233333333333334</v>
      </c>
      <c r="I38" s="11">
        <v>16.16</v>
      </c>
      <c r="J38" s="11">
        <f t="shared" si="3"/>
        <v>-0.92666666666666586</v>
      </c>
      <c r="K38" s="12">
        <f t="shared" si="4"/>
        <v>-5.7343234323432295E-2</v>
      </c>
      <c r="L38" s="11">
        <v>16.39</v>
      </c>
      <c r="M38" s="11">
        <f t="shared" ref="M38:M55" si="5">(H38-L38)</f>
        <v>-1.1566666666666663</v>
      </c>
      <c r="N38" s="12">
        <f t="shared" ref="N38:N55" si="6">M38/L38</f>
        <v>-7.05714866788692E-2</v>
      </c>
      <c r="O38" s="4" t="s">
        <v>11</v>
      </c>
    </row>
    <row r="39" spans="1:15" x14ac:dyDescent="0.25">
      <c r="A39" s="5" t="s">
        <v>49</v>
      </c>
      <c r="B39" s="7">
        <v>19.21</v>
      </c>
      <c r="C39" s="7">
        <v>13.05</v>
      </c>
      <c r="D39" s="7">
        <v>17.100000000000001</v>
      </c>
      <c r="E39" s="7">
        <v>7.25</v>
      </c>
      <c r="F39" s="7">
        <v>7.25</v>
      </c>
      <c r="G39" s="7">
        <v>24.69</v>
      </c>
      <c r="H39" s="11">
        <f t="shared" si="2"/>
        <v>16.46</v>
      </c>
      <c r="I39" s="11">
        <v>19.21</v>
      </c>
      <c r="J39" s="11">
        <f t="shared" si="3"/>
        <v>-2.75</v>
      </c>
      <c r="K39" s="12">
        <f t="shared" si="4"/>
        <v>-0.14315460697553356</v>
      </c>
      <c r="L39" s="11">
        <v>17.100000000000001</v>
      </c>
      <c r="M39" s="11">
        <f t="shared" si="5"/>
        <v>-0.64000000000000057</v>
      </c>
      <c r="N39" s="12">
        <f t="shared" si="6"/>
        <v>-3.742690058479535E-2</v>
      </c>
      <c r="O39" s="8" t="s">
        <v>11</v>
      </c>
    </row>
    <row r="40" spans="1:15" x14ac:dyDescent="0.25">
      <c r="A40" s="2" t="s">
        <v>50</v>
      </c>
      <c r="B40" s="3">
        <v>19.57</v>
      </c>
      <c r="C40" s="3">
        <v>13.85</v>
      </c>
      <c r="D40" s="3">
        <v>17.649999999999999</v>
      </c>
      <c r="E40" s="3">
        <v>10.7</v>
      </c>
      <c r="F40" s="3">
        <v>11</v>
      </c>
      <c r="G40" s="3">
        <v>24.4</v>
      </c>
      <c r="H40" s="11">
        <f>G40*(2/3)</f>
        <v>16.266666666666666</v>
      </c>
      <c r="I40" s="11">
        <v>19.57</v>
      </c>
      <c r="J40" s="11">
        <f t="shared" si="3"/>
        <v>-3.3033333333333346</v>
      </c>
      <c r="K40" s="12">
        <f t="shared" si="4"/>
        <v>-0.1687957758473855</v>
      </c>
      <c r="L40" s="11">
        <v>17.649999999999999</v>
      </c>
      <c r="M40" s="11">
        <f t="shared" si="5"/>
        <v>-1.3833333333333329</v>
      </c>
      <c r="N40" s="12">
        <f t="shared" si="6"/>
        <v>-7.8375826251180336E-2</v>
      </c>
      <c r="O40" s="4"/>
    </row>
    <row r="41" spans="1:15" x14ac:dyDescent="0.25">
      <c r="A41" s="5" t="s">
        <v>51</v>
      </c>
      <c r="B41" s="7">
        <v>15.79</v>
      </c>
      <c r="C41" s="7">
        <v>11.55</v>
      </c>
      <c r="D41" s="7">
        <v>15.15</v>
      </c>
      <c r="E41" s="7">
        <v>7.25</v>
      </c>
      <c r="F41" s="7">
        <v>7.25</v>
      </c>
      <c r="G41" s="7">
        <v>24.87</v>
      </c>
      <c r="H41" s="13">
        <f>G41*(2/3)</f>
        <v>16.579999999999998</v>
      </c>
      <c r="I41" s="13">
        <v>15.79</v>
      </c>
      <c r="J41" s="13">
        <f t="shared" si="3"/>
        <v>0.78999999999999915</v>
      </c>
      <c r="K41" s="14">
        <f t="shared" si="4"/>
        <v>5.0031665611146241E-2</v>
      </c>
      <c r="L41" s="13">
        <v>15.15</v>
      </c>
      <c r="M41" s="13">
        <f t="shared" si="5"/>
        <v>1.4299999999999979</v>
      </c>
      <c r="N41" s="14">
        <f t="shared" si="6"/>
        <v>9.4389438943894247E-2</v>
      </c>
      <c r="O41" s="8" t="s">
        <v>11</v>
      </c>
    </row>
    <row r="42" spans="1:15" x14ac:dyDescent="0.25">
      <c r="A42" s="2" t="s">
        <v>52</v>
      </c>
      <c r="B42" s="3">
        <v>19.82</v>
      </c>
      <c r="C42" s="3">
        <v>15.85</v>
      </c>
      <c r="D42" s="3">
        <v>19.25</v>
      </c>
      <c r="E42" s="3">
        <v>15.45</v>
      </c>
      <c r="F42" s="3">
        <v>15.95</v>
      </c>
      <c r="G42" s="3">
        <v>26.46</v>
      </c>
      <c r="H42" s="11">
        <f t="shared" si="2"/>
        <v>17.64</v>
      </c>
      <c r="I42" s="11">
        <v>19.82</v>
      </c>
      <c r="J42" s="11">
        <f t="shared" si="3"/>
        <v>-2.1799999999999997</v>
      </c>
      <c r="K42" s="12">
        <f t="shared" si="4"/>
        <v>-0.10998990918264377</v>
      </c>
      <c r="L42" s="11">
        <v>19.25</v>
      </c>
      <c r="M42" s="11">
        <f t="shared" si="5"/>
        <v>-1.6099999999999994</v>
      </c>
      <c r="N42" s="12">
        <f t="shared" si="6"/>
        <v>-8.3636363636363606E-2</v>
      </c>
      <c r="O42" s="4"/>
    </row>
    <row r="43" spans="1:15" x14ac:dyDescent="0.25">
      <c r="A43" s="5" t="s">
        <v>53</v>
      </c>
      <c r="B43" s="7">
        <v>17.96</v>
      </c>
      <c r="C43" s="7">
        <v>13.88</v>
      </c>
      <c r="D43" s="7">
        <v>17.989999999999998</v>
      </c>
      <c r="E43" s="7">
        <v>7.25</v>
      </c>
      <c r="F43" s="7">
        <v>7.25</v>
      </c>
      <c r="G43" s="7">
        <v>22.87</v>
      </c>
      <c r="H43" s="11">
        <f t="shared" si="2"/>
        <v>15.246666666666666</v>
      </c>
      <c r="I43" s="11">
        <v>17.96</v>
      </c>
      <c r="J43" s="11">
        <f t="shared" si="3"/>
        <v>-2.7133333333333347</v>
      </c>
      <c r="K43" s="12">
        <f t="shared" si="4"/>
        <v>-0.15107646622123244</v>
      </c>
      <c r="L43" s="11">
        <v>17.989999999999998</v>
      </c>
      <c r="M43" s="11">
        <f t="shared" si="5"/>
        <v>-2.7433333333333323</v>
      </c>
      <c r="N43" s="12">
        <f t="shared" si="6"/>
        <v>-0.15249212525477113</v>
      </c>
      <c r="O43" s="8" t="s">
        <v>11</v>
      </c>
    </row>
    <row r="44" spans="1:15" x14ac:dyDescent="0.25">
      <c r="A44" s="5" t="s">
        <v>54</v>
      </c>
      <c r="B44" s="7">
        <v>18.829999999999998</v>
      </c>
      <c r="C44" s="7">
        <v>14.95</v>
      </c>
      <c r="D44" s="7">
        <v>18.149999999999999</v>
      </c>
      <c r="E44" s="7">
        <v>15</v>
      </c>
      <c r="F44" s="7">
        <v>16</v>
      </c>
      <c r="G44" s="7">
        <v>30.19</v>
      </c>
      <c r="H44" s="13">
        <f t="shared" si="2"/>
        <v>20.126666666666665</v>
      </c>
      <c r="I44" s="13">
        <v>18.829999999999998</v>
      </c>
      <c r="J44" s="13">
        <f t="shared" si="3"/>
        <v>1.2966666666666669</v>
      </c>
      <c r="K44" s="14">
        <f t="shared" si="4"/>
        <v>6.8861745441671104E-2</v>
      </c>
      <c r="L44" s="13">
        <v>18.149999999999999</v>
      </c>
      <c r="M44" s="13">
        <f t="shared" si="5"/>
        <v>1.9766666666666666</v>
      </c>
      <c r="N44" s="14">
        <f t="shared" si="6"/>
        <v>0.10890725436179982</v>
      </c>
      <c r="O44" s="8"/>
    </row>
    <row r="45" spans="1:15" x14ac:dyDescent="0.25">
      <c r="A45" s="2" t="s">
        <v>55</v>
      </c>
      <c r="B45" s="3">
        <v>16.079999999999998</v>
      </c>
      <c r="C45" s="3">
        <v>11.85</v>
      </c>
      <c r="D45" s="3">
        <v>15.55</v>
      </c>
      <c r="E45" s="3">
        <v>7.25</v>
      </c>
      <c r="F45" s="3">
        <v>7.25</v>
      </c>
      <c r="G45" s="3">
        <v>23.11</v>
      </c>
      <c r="H45" s="11">
        <f t="shared" si="2"/>
        <v>15.406666666666666</v>
      </c>
      <c r="I45" s="11">
        <v>16.079999999999998</v>
      </c>
      <c r="J45" s="11">
        <f t="shared" si="3"/>
        <v>-0.67333333333333201</v>
      </c>
      <c r="K45" s="12">
        <f t="shared" si="4"/>
        <v>-4.1873963515754481E-2</v>
      </c>
      <c r="L45" s="11">
        <v>15.55</v>
      </c>
      <c r="M45" s="11">
        <f t="shared" si="5"/>
        <v>-0.14333333333333442</v>
      </c>
      <c r="N45" s="12">
        <f t="shared" si="6"/>
        <v>-9.2175777063237575E-3</v>
      </c>
      <c r="O45" s="4" t="s">
        <v>11</v>
      </c>
    </row>
    <row r="46" spans="1:15" x14ac:dyDescent="0.25">
      <c r="A46" s="5" t="s">
        <v>56</v>
      </c>
      <c r="B46" s="7">
        <v>19.21</v>
      </c>
      <c r="C46" s="7">
        <v>12.95</v>
      </c>
      <c r="D46" s="7">
        <v>16.95</v>
      </c>
      <c r="E46" s="7">
        <v>11.5</v>
      </c>
      <c r="F46" s="7">
        <v>11.85</v>
      </c>
      <c r="G46" s="7">
        <v>23.79</v>
      </c>
      <c r="H46" s="11">
        <f t="shared" si="2"/>
        <v>15.86</v>
      </c>
      <c r="I46" s="11">
        <v>19.21</v>
      </c>
      <c r="J46" s="11">
        <f t="shared" si="3"/>
        <v>-3.3500000000000014</v>
      </c>
      <c r="K46" s="12">
        <f t="shared" si="4"/>
        <v>-0.17438833940655915</v>
      </c>
      <c r="L46" s="11">
        <v>16.95</v>
      </c>
      <c r="M46" s="11">
        <f t="shared" si="5"/>
        <v>-1.0899999999999999</v>
      </c>
      <c r="N46" s="12">
        <f t="shared" si="6"/>
        <v>-6.4306784660766961E-2</v>
      </c>
      <c r="O46" s="8"/>
    </row>
    <row r="47" spans="1:15" x14ac:dyDescent="0.25">
      <c r="A47" s="2" t="s">
        <v>57</v>
      </c>
      <c r="B47" s="3">
        <v>15.87</v>
      </c>
      <c r="C47" s="3">
        <v>11.75</v>
      </c>
      <c r="D47" s="3">
        <v>15.4</v>
      </c>
      <c r="E47" s="3">
        <v>7.25</v>
      </c>
      <c r="F47" s="3">
        <v>7.25</v>
      </c>
      <c r="G47" s="3">
        <v>22.66</v>
      </c>
      <c r="H47" s="11">
        <f t="shared" si="2"/>
        <v>15.106666666666666</v>
      </c>
      <c r="I47" s="11">
        <v>15.87</v>
      </c>
      <c r="J47" s="11">
        <f t="shared" si="3"/>
        <v>-0.76333333333333364</v>
      </c>
      <c r="K47" s="12">
        <f t="shared" si="4"/>
        <v>-4.8099138836378931E-2</v>
      </c>
      <c r="L47" s="11">
        <v>15.4</v>
      </c>
      <c r="M47" s="11">
        <f t="shared" si="5"/>
        <v>-0.29333333333333478</v>
      </c>
      <c r="N47" s="12">
        <f t="shared" si="6"/>
        <v>-1.904761904761914E-2</v>
      </c>
      <c r="O47" s="4" t="s">
        <v>11</v>
      </c>
    </row>
    <row r="48" spans="1:15" x14ac:dyDescent="0.25">
      <c r="A48" s="5" t="s">
        <v>58</v>
      </c>
      <c r="B48" s="7">
        <v>15.79</v>
      </c>
      <c r="C48" s="7">
        <v>11.45</v>
      </c>
      <c r="D48" s="7">
        <v>15.05</v>
      </c>
      <c r="E48" s="7">
        <v>7.25</v>
      </c>
      <c r="F48" s="7">
        <v>7.25</v>
      </c>
      <c r="G48" s="7">
        <v>22.05</v>
      </c>
      <c r="H48" s="11">
        <f t="shared" si="2"/>
        <v>14.7</v>
      </c>
      <c r="I48" s="11">
        <v>15.79</v>
      </c>
      <c r="J48" s="11">
        <f t="shared" si="3"/>
        <v>-1.0899999999999999</v>
      </c>
      <c r="K48" s="12">
        <f t="shared" si="4"/>
        <v>-6.9031032298923364E-2</v>
      </c>
      <c r="L48" s="11">
        <v>15.05</v>
      </c>
      <c r="M48" s="11">
        <f t="shared" si="5"/>
        <v>-0.35000000000000142</v>
      </c>
      <c r="N48" s="12">
        <f t="shared" si="6"/>
        <v>-2.3255813953488465E-2</v>
      </c>
      <c r="O48" s="8" t="s">
        <v>11</v>
      </c>
    </row>
    <row r="49" spans="1:15" x14ac:dyDescent="0.25">
      <c r="A49" s="2" t="s">
        <v>59</v>
      </c>
      <c r="B49" s="3">
        <v>17.84</v>
      </c>
      <c r="C49" s="3">
        <v>13.25</v>
      </c>
      <c r="D49" s="3">
        <v>17.05</v>
      </c>
      <c r="E49" s="3">
        <v>7.25</v>
      </c>
      <c r="F49" s="3">
        <v>7.25</v>
      </c>
      <c r="G49" s="3">
        <v>27.76</v>
      </c>
      <c r="H49" s="13">
        <f t="shared" si="2"/>
        <v>18.506666666666668</v>
      </c>
      <c r="I49" s="13">
        <v>17.84</v>
      </c>
      <c r="J49" s="13">
        <f t="shared" si="3"/>
        <v>0.66666666666666785</v>
      </c>
      <c r="K49" s="14">
        <f t="shared" si="4"/>
        <v>3.7369207772795281E-2</v>
      </c>
      <c r="L49" s="13">
        <v>17.05</v>
      </c>
      <c r="M49" s="13">
        <f t="shared" si="5"/>
        <v>1.456666666666667</v>
      </c>
      <c r="N49" s="14">
        <f t="shared" si="6"/>
        <v>8.543499511241448E-2</v>
      </c>
      <c r="O49" s="4" t="s">
        <v>11</v>
      </c>
    </row>
    <row r="50" spans="1:15" x14ac:dyDescent="0.25">
      <c r="A50" s="5" t="s">
        <v>60</v>
      </c>
      <c r="B50" s="7">
        <v>18.829999999999998</v>
      </c>
      <c r="C50" s="7">
        <v>14.35</v>
      </c>
      <c r="D50" s="7">
        <v>17.649999999999999</v>
      </c>
      <c r="E50" s="7">
        <v>14.01</v>
      </c>
      <c r="F50" s="7">
        <v>14.42</v>
      </c>
      <c r="G50" s="7">
        <v>32.14</v>
      </c>
      <c r="H50" s="13">
        <f t="shared" si="2"/>
        <v>21.426666666666666</v>
      </c>
      <c r="I50" s="13">
        <v>18.829999999999998</v>
      </c>
      <c r="J50" s="13">
        <f t="shared" si="3"/>
        <v>2.5966666666666676</v>
      </c>
      <c r="K50" s="14">
        <f t="shared" si="4"/>
        <v>0.13790051336519743</v>
      </c>
      <c r="L50" s="13">
        <v>17.649999999999999</v>
      </c>
      <c r="M50" s="13">
        <f t="shared" si="5"/>
        <v>3.7766666666666673</v>
      </c>
      <c r="N50" s="14">
        <f t="shared" si="6"/>
        <v>0.21397544853635511</v>
      </c>
      <c r="O50" s="8" t="s">
        <v>61</v>
      </c>
    </row>
    <row r="51" spans="1:15" x14ac:dyDescent="0.25">
      <c r="A51" s="5" t="s">
        <v>62</v>
      </c>
      <c r="B51" s="7">
        <v>16.16</v>
      </c>
      <c r="C51" s="7">
        <v>12.45</v>
      </c>
      <c r="D51" s="7">
        <v>16.149999999999999</v>
      </c>
      <c r="E51" s="7">
        <v>12.41</v>
      </c>
      <c r="F51" s="7">
        <v>12.77</v>
      </c>
      <c r="G51" s="7">
        <v>21.17</v>
      </c>
      <c r="H51" s="11">
        <f t="shared" si="2"/>
        <v>14.113333333333333</v>
      </c>
      <c r="I51" s="11">
        <v>16.16</v>
      </c>
      <c r="J51" s="11">
        <f t="shared" si="3"/>
        <v>-2.0466666666666669</v>
      </c>
      <c r="K51" s="12">
        <f t="shared" si="4"/>
        <v>-0.12665016501650167</v>
      </c>
      <c r="L51" s="11">
        <v>16.149999999999999</v>
      </c>
      <c r="M51" s="11">
        <f t="shared" si="5"/>
        <v>-2.0366666666666653</v>
      </c>
      <c r="N51" s="12">
        <f t="shared" si="6"/>
        <v>-0.12610939112487093</v>
      </c>
      <c r="O51" s="8"/>
    </row>
    <row r="52" spans="1:15" x14ac:dyDescent="0.25">
      <c r="A52" s="2" t="s">
        <v>63</v>
      </c>
      <c r="B52" s="3">
        <v>19.82</v>
      </c>
      <c r="C52" s="3">
        <v>16.53</v>
      </c>
      <c r="D52" s="3">
        <v>19</v>
      </c>
      <c r="E52" s="3">
        <v>16.66</v>
      </c>
      <c r="F52" s="3">
        <v>17.13</v>
      </c>
      <c r="G52" s="3">
        <v>25.89</v>
      </c>
      <c r="H52" s="11">
        <f t="shared" si="2"/>
        <v>17.259999999999998</v>
      </c>
      <c r="I52" s="11">
        <v>19.82</v>
      </c>
      <c r="J52" s="11">
        <f t="shared" si="3"/>
        <v>-2.5600000000000023</v>
      </c>
      <c r="K52" s="12">
        <f t="shared" si="4"/>
        <v>-0.12916246215943503</v>
      </c>
      <c r="L52" s="11">
        <v>19</v>
      </c>
      <c r="M52" s="11">
        <f t="shared" si="5"/>
        <v>-1.740000000000002</v>
      </c>
      <c r="N52" s="12">
        <f t="shared" si="6"/>
        <v>-9.1578947368421162E-2</v>
      </c>
      <c r="O52" s="4" t="s">
        <v>21</v>
      </c>
    </row>
    <row r="53" spans="1:15" x14ac:dyDescent="0.25">
      <c r="A53" s="5" t="s">
        <v>64</v>
      </c>
      <c r="B53" s="7">
        <v>15.87</v>
      </c>
      <c r="C53" s="7">
        <v>11.65</v>
      </c>
      <c r="D53" s="7">
        <v>15.25</v>
      </c>
      <c r="E53" s="7">
        <v>8.75</v>
      </c>
      <c r="F53" s="7">
        <v>8.75</v>
      </c>
      <c r="G53" s="7">
        <v>27.3</v>
      </c>
      <c r="H53" s="13">
        <f t="shared" si="2"/>
        <v>18.2</v>
      </c>
      <c r="I53" s="13">
        <v>15.87</v>
      </c>
      <c r="J53" s="13">
        <f t="shared" si="3"/>
        <v>2.33</v>
      </c>
      <c r="K53" s="14">
        <f t="shared" si="4"/>
        <v>0.14681789540012605</v>
      </c>
      <c r="L53" s="13">
        <v>15.25</v>
      </c>
      <c r="M53" s="13">
        <f t="shared" si="5"/>
        <v>2.9499999999999993</v>
      </c>
      <c r="N53" s="14">
        <f t="shared" si="6"/>
        <v>0.19344262295081963</v>
      </c>
      <c r="O53" s="8"/>
    </row>
    <row r="54" spans="1:15" x14ac:dyDescent="0.25">
      <c r="A54" s="2" t="s">
        <v>65</v>
      </c>
      <c r="B54" s="3">
        <v>18.149999999999999</v>
      </c>
      <c r="C54" s="3">
        <v>13.29</v>
      </c>
      <c r="D54" s="3">
        <v>18.22</v>
      </c>
      <c r="E54" s="3">
        <v>7.25</v>
      </c>
      <c r="F54" s="3">
        <v>7.25</v>
      </c>
      <c r="G54" s="3">
        <v>26.19</v>
      </c>
      <c r="H54" s="11">
        <f t="shared" si="2"/>
        <v>17.46</v>
      </c>
      <c r="I54" s="11">
        <v>18.149999999999999</v>
      </c>
      <c r="J54" s="11">
        <f t="shared" si="3"/>
        <v>-0.68999999999999773</v>
      </c>
      <c r="K54" s="12">
        <f t="shared" si="4"/>
        <v>-3.8016528925619714E-2</v>
      </c>
      <c r="L54" s="11">
        <v>18.22</v>
      </c>
      <c r="M54" s="11">
        <f t="shared" si="5"/>
        <v>-0.75999999999999801</v>
      </c>
      <c r="N54" s="12">
        <f t="shared" si="6"/>
        <v>-4.1712403951701317E-2</v>
      </c>
      <c r="O54" s="4" t="s">
        <v>11</v>
      </c>
    </row>
    <row r="55" spans="1:15" x14ac:dyDescent="0.25">
      <c r="A55" s="5" t="s">
        <v>66</v>
      </c>
      <c r="B55" s="7">
        <v>16.829999999999998</v>
      </c>
      <c r="C55" s="7">
        <v>12.35</v>
      </c>
      <c r="D55" s="7">
        <v>16.05</v>
      </c>
      <c r="E55" s="7">
        <v>7.25</v>
      </c>
      <c r="F55" s="7">
        <v>7.25</v>
      </c>
      <c r="G55" s="7">
        <v>27.96</v>
      </c>
      <c r="H55" s="13">
        <f t="shared" si="2"/>
        <v>18.64</v>
      </c>
      <c r="I55" s="13">
        <v>16.829999999999998</v>
      </c>
      <c r="J55" s="13">
        <f t="shared" si="3"/>
        <v>1.8100000000000023</v>
      </c>
      <c r="K55" s="14">
        <f t="shared" si="4"/>
        <v>0.10754604872251945</v>
      </c>
      <c r="L55" s="13">
        <v>16.05</v>
      </c>
      <c r="M55" s="13">
        <f t="shared" si="5"/>
        <v>2.59</v>
      </c>
      <c r="N55" s="14">
        <f t="shared" si="6"/>
        <v>0.1613707165109034</v>
      </c>
      <c r="O55" s="8" t="s">
        <v>11</v>
      </c>
    </row>
    <row r="58" spans="1:15" x14ac:dyDescent="0.25">
      <c r="A58" s="9" t="s">
        <v>67</v>
      </c>
    </row>
    <row r="59" spans="1:15" x14ac:dyDescent="0.25">
      <c r="A59" s="10" t="s">
        <v>68</v>
      </c>
    </row>
    <row r="60" spans="1:15" x14ac:dyDescent="0.25">
      <c r="A60" s="10" t="s">
        <v>69</v>
      </c>
    </row>
    <row r="61" spans="1:15" x14ac:dyDescent="0.25">
      <c r="A61" s="10" t="s">
        <v>70</v>
      </c>
    </row>
    <row r="62" spans="1:15" x14ac:dyDescent="0.25">
      <c r="A62" s="10" t="s">
        <v>71</v>
      </c>
    </row>
    <row r="63" spans="1:15" x14ac:dyDescent="0.25">
      <c r="A63" s="10" t="s">
        <v>72</v>
      </c>
    </row>
    <row r="64" spans="1:15" x14ac:dyDescent="0.25">
      <c r="A64" s="10" t="s">
        <v>73</v>
      </c>
    </row>
    <row r="65" spans="1:1" x14ac:dyDescent="0.25">
      <c r="A65" s="10" t="s">
        <v>74</v>
      </c>
    </row>
    <row r="66" spans="1:1" x14ac:dyDescent="0.25">
      <c r="A66" s="10" t="s">
        <v>75</v>
      </c>
    </row>
    <row r="67" spans="1:1" x14ac:dyDescent="0.25">
      <c r="A67" s="10"/>
    </row>
    <row r="68" spans="1:1" x14ac:dyDescent="0.25">
      <c r="A68" s="10" t="s">
        <v>76</v>
      </c>
    </row>
  </sheetData>
  <mergeCells count="3">
    <mergeCell ref="A3:O3"/>
    <mergeCell ref="A2:O2"/>
    <mergeCell ref="A1:O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H-2A AEWR Rates by State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Bryan Young</cp:lastModifiedBy>
  <dcterms:created xsi:type="dcterms:W3CDTF">2026-02-03T18:42:12Z</dcterms:created>
  <dcterms:modified xsi:type="dcterms:W3CDTF">2026-03-24T00:04:36Z</dcterms:modified>
</cp:coreProperties>
</file>